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<sst xmlns="http://schemas.openxmlformats.org/spreadsheetml/2006/main" count="98" uniqueCount="68">
  <si>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</si>
  <si>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</si>
  <si>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</si>
  <si>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</si>
  <si>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</si>
  <si>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</si>
  <si>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</si>
  <si>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</si>
  <si>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</si>
  <si>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</si>
  <si>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</si>
  <si>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</si>
  <si>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</si>
  <si>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</si>
  <si>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</si>
  <si>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</si>
  <si>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</si>
  <si>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</si>
  <si>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</si>
  <si>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</si>
  <si>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</si>
  <si>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</si>
  <si>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</si>
  <si>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</si>
  <si>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</si>
  <si>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</si>
  <si>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июнь 2022</t>
    </r>
    <r>
      <rPr>
        <b/>
        <sz val="12"/>
        <rFont val="Times New Roman"/>
        <family val="1"/>
      </rPr>
      <t xml:space="preserve"> г.</t>
    </r>
  </si>
  <si>
    <t>Отчет по вывозу ТКО за май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</si>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</sst>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28">
        <v>76667.93</v>
      </c>
      <c r="E5" s="17"/>
      <c r="F5" s="18"/>
      <c r="G5" s="18"/>
    </row>
    <row r="6" spans="1:7" ht="71.25" customHeight="1">
      <c r="A6" s="15" t="s">
        <v>21</v>
      </c>
      <c r="B6" s="16" t="s">
        <v>14</v>
      </c>
      <c r="C6" s="14" t="s">
        <v>11</v>
      </c>
      <c r="D6" s="19"/>
      <c r="E6" s="20">
        <f>E7*0.051</f>
        <v>28.101</v>
      </c>
      <c r="F6" s="20">
        <f>F7*0.051</f>
        <v>9.55434</v>
      </c>
      <c r="G6" s="20">
        <f>G7*0.051</f>
        <v>0.612</v>
      </c>
    </row>
    <row r="7" spans="1:7" ht="64.5" customHeight="1">
      <c r="A7" s="15" t="s">
        <v>12</v>
      </c>
      <c r="B7" s="21" t="s">
        <v>24</v>
      </c>
      <c r="C7" s="14" t="s">
        <v>17</v>
      </c>
      <c r="D7" s="19"/>
      <c r="E7" s="22">
        <v>551</v>
      </c>
      <c r="F7" s="22">
        <f>58*3.23</f>
        <v>187.34</v>
      </c>
      <c r="G7" s="23">
        <v>12</v>
      </c>
    </row>
    <row r="8" spans="1:7" ht="34.5">
      <c r="A8" s="15" t="s">
        <v>12</v>
      </c>
      <c r="B8" s="21" t="s">
        <v>25</v>
      </c>
      <c r="C8" s="14" t="s">
        <v>17</v>
      </c>
      <c r="D8" s="24"/>
      <c r="E8" s="22">
        <v>910</v>
      </c>
      <c r="F8" s="22">
        <f>58*4.33</f>
        <v>251.14000000000001</v>
      </c>
      <c r="G8" s="23">
        <v>12</v>
      </c>
    </row>
    <row r="9" spans="1:7" ht="18.75">
      <c r="A9" s="15" t="s">
        <v>12</v>
      </c>
      <c r="B9" s="25" t="s">
        <v>19</v>
      </c>
      <c r="C9" s="14" t="s">
        <v>17</v>
      </c>
      <c r="D9" s="19"/>
      <c r="E9" s="22">
        <f>E7+E8</f>
        <v>1461</v>
      </c>
      <c r="F9" s="22">
        <f>F7+F8</f>
        <v>438.48</v>
      </c>
      <c r="G9" s="23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19"/>
      <c r="E10" s="26">
        <v>50249</v>
      </c>
      <c r="F10" s="18"/>
      <c r="G10" s="27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38.140625" style="35" customWidth="1"/>
    <col min="2" max="2" width="31.28125" style="35" customWidth="1"/>
    <col min="3" max="3" width="9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11288.3+11665.5+12128.7-920.6</f>
        <v>34161.9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39" t="s">
        <v>34</v>
      </c>
      <c r="B6" s="39"/>
      <c r="C6" s="39"/>
      <c r="D6" s="39"/>
      <c r="E6" s="40"/>
      <c r="F6" s="41"/>
      <c r="G6" s="41">
        <f>G5-G23</f>
        <v>206.988</v>
      </c>
      <c r="H6" s="44">
        <f>H5-H23</f>
        <v>193313.12449</v>
      </c>
      <c r="I6" s="43">
        <f>H6/E5</f>
        <v>5.658734569505794</v>
      </c>
    </row>
    <row r="7" spans="1:9" ht="18.75">
      <c r="A7" s="45" t="s">
        <v>35</v>
      </c>
      <c r="B7" s="46"/>
      <c r="C7" s="46"/>
      <c r="D7" s="47"/>
      <c r="E7" s="40">
        <f>11288.3+11665.5+12128.7-920.6</f>
        <v>34161.9</v>
      </c>
      <c r="F7" s="41">
        <v>891.53</v>
      </c>
      <c r="G7" s="41">
        <v>0.9</v>
      </c>
      <c r="H7" s="44">
        <f>F7*G7*10.14</f>
        <v>8136.10278</v>
      </c>
      <c r="I7" s="43">
        <f>H7/E7</f>
        <v>0.23816306411528632</v>
      </c>
    </row>
    <row r="8" spans="1:9" ht="20.25">
      <c r="A8" s="48" t="s">
        <v>36</v>
      </c>
      <c r="B8" s="48"/>
      <c r="C8" s="48"/>
      <c r="D8" s="48"/>
      <c r="E8" s="49"/>
      <c r="F8" s="50"/>
      <c r="G8" s="50"/>
      <c r="H8" s="51">
        <f>SUM(H6:H7)</f>
        <v>201449.22726999997</v>
      </c>
      <c r="I8" s="52">
        <f>SUM(I5:I7)</f>
        <v>5.89689763362108</v>
      </c>
    </row>
    <row r="12" spans="1:8" ht="15.75">
      <c r="A12" s="53" t="s">
        <v>37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38</v>
      </c>
      <c r="C13" s="54"/>
      <c r="D13" s="54">
        <v>93.6</v>
      </c>
      <c r="E13" s="54" t="s">
        <v>39</v>
      </c>
      <c r="F13" s="54" t="s">
        <v>40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41</v>
      </c>
      <c r="C14" s="54"/>
      <c r="D14" s="54">
        <v>86.1</v>
      </c>
      <c r="E14" s="54" t="s">
        <v>42</v>
      </c>
      <c r="F14" s="54" t="s">
        <v>43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44</v>
      </c>
      <c r="C15" s="54"/>
      <c r="D15" s="54">
        <v>56.8</v>
      </c>
      <c r="E15" s="54" t="s">
        <v>45</v>
      </c>
      <c r="F15" s="54" t="s">
        <v>46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47</v>
      </c>
      <c r="C16" s="54"/>
      <c r="D16" s="54">
        <v>108.3</v>
      </c>
      <c r="E16" s="54" t="s">
        <v>48</v>
      </c>
      <c r="F16" s="54" t="s">
        <v>49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50</v>
      </c>
      <c r="C17" s="54"/>
      <c r="D17" s="54">
        <v>69.2</v>
      </c>
      <c r="E17" s="54" t="s">
        <v>51</v>
      </c>
      <c r="F17" s="54" t="s">
        <v>52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53</v>
      </c>
      <c r="C18" s="54"/>
      <c r="D18" s="54">
        <v>121</v>
      </c>
      <c r="E18" s="54" t="s">
        <v>54</v>
      </c>
      <c r="F18" s="54" t="s">
        <v>55</v>
      </c>
      <c r="G18" s="54">
        <v>6.9</v>
      </c>
      <c r="H18" s="55">
        <f>F5*G18</f>
        <v>6151.557</v>
      </c>
    </row>
    <row r="19" spans="1:8" ht="15.75">
      <c r="A19" s="54">
        <v>7</v>
      </c>
      <c r="B19" s="54" t="s">
        <v>56</v>
      </c>
      <c r="C19" s="54"/>
      <c r="D19" s="54">
        <v>131</v>
      </c>
      <c r="E19" s="54" t="s">
        <v>57</v>
      </c>
      <c r="F19" s="54" t="s">
        <v>58</v>
      </c>
      <c r="G19" s="54">
        <v>2.85</v>
      </c>
      <c r="H19" s="55">
        <f>F5*G19</f>
        <v>2540.8605</v>
      </c>
    </row>
    <row r="20" spans="1:8" ht="15.75">
      <c r="A20" s="54">
        <v>8</v>
      </c>
      <c r="B20" s="54" t="s">
        <v>59</v>
      </c>
      <c r="C20" s="54"/>
      <c r="D20" s="54">
        <v>36.4</v>
      </c>
      <c r="E20" s="54" t="s">
        <v>60</v>
      </c>
      <c r="F20" s="54" t="s">
        <v>61</v>
      </c>
      <c r="G20" s="54">
        <v>1.9</v>
      </c>
      <c r="H20" s="55">
        <f>F7*G20</f>
        <v>1693.907</v>
      </c>
    </row>
    <row r="21" spans="1:8" ht="15.75">
      <c r="A21" s="54">
        <v>9</v>
      </c>
      <c r="B21" s="54" t="s">
        <v>62</v>
      </c>
      <c r="C21" s="54"/>
      <c r="D21" s="54">
        <v>106.9</v>
      </c>
      <c r="E21" s="54" t="s">
        <v>63</v>
      </c>
      <c r="F21" s="54" t="s">
        <v>64</v>
      </c>
      <c r="G21" s="54">
        <v>5.345</v>
      </c>
      <c r="H21" s="55">
        <f>F8*G21</f>
        <v>0</v>
      </c>
    </row>
    <row r="22" spans="1:8" ht="15.75">
      <c r="A22" s="54">
        <v>10</v>
      </c>
      <c r="B22" s="54" t="s">
        <v>65</v>
      </c>
      <c r="C22" s="54"/>
      <c r="D22" s="54">
        <v>111.3</v>
      </c>
      <c r="E22" s="54" t="s">
        <v>66</v>
      </c>
      <c r="F22" s="54" t="s">
        <v>67</v>
      </c>
      <c r="G22" s="54">
        <v>4.5</v>
      </c>
      <c r="H22" s="55">
        <v>0</v>
      </c>
    </row>
    <row r="23" spans="1:8" ht="15.75">
      <c r="A23" s="54"/>
      <c r="B23" s="54"/>
      <c r="C23" s="54"/>
      <c r="D23" s="55">
        <f>SUM(D13:D22)</f>
        <v>920.5999999999999</v>
      </c>
      <c r="E23" s="54"/>
      <c r="F23" s="54"/>
      <c r="G23" s="56">
        <f>SUM(G13:G22)</f>
        <v>27.221999999999998</v>
      </c>
      <c r="H23" s="55">
        <f>SUM(H13:H20)</f>
        <v>15492.11681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2022-07-11T08:35:41Z</dcterms:modified>
  <cp:category/>
  <cp:version/>
  <cp:contentType/>
  <cp:contentStatus/>
</cp:coreProperties>
</file>